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<sst xmlns="http://schemas.openxmlformats.org/spreadsheetml/2006/main" count="1" uniqueCount="1">
  <si>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The Palau II Trust - Even Hotel Alpharetta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</si>
</sst>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m/d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E4242"/>
        <bgColor rgb="FF6E4242"/>
      </patternFill>
    </fill>
  </fills>
  <borders count="10">
    <border/>
    <border>
      <right style="thin">
        <color rgb="FF6E4242"/>
      </right>
    </border>
    <border>
      <left style="thin">
        <color rgb="FF6E4242"/>
      </left>
      <right style="thin">
        <color rgb="FF6E4242"/>
      </right>
    </border>
    <border>
      <left style="thin">
        <color rgb="FF6E4242"/>
      </left>
      <bottom style="thin">
        <color rgb="FF6E4242"/>
      </bottom>
    </border>
    <border>
      <right style="thin">
        <color rgb="FF6E4242"/>
      </right>
      <bottom style="thin">
        <color rgb="FF6E4242"/>
      </bottom>
    </border>
    <border>
      <left style="thin">
        <color rgb="FF6E4242"/>
      </left>
    </border>
    <border>
      <left style="thin">
        <color rgb="FF6E4242"/>
      </left>
      <right style="thin">
        <color rgb="FF6E4242"/>
      </right>
      <top style="thin">
        <color rgb="FF6E4242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 vertic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 vertic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center" vertical="center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0" fontId="6" numFmtId="3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0" fillId="0" fontId="8" numFmtId="165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7" fillId="5" fontId="3" numFmtId="0" xfId="0" applyAlignment="1" applyBorder="1" applyFont="1">
      <alignment horizontal="center" vertical="center"/>
    </xf>
    <xf borderId="0" fillId="5" fontId="4" numFmtId="0" xfId="0" applyAlignment="1" applyFont="1">
      <alignment horizontal="center" vertical="center"/>
    </xf>
    <xf borderId="7" fillId="0" fontId="7" numFmtId="0" xfId="0" applyBorder="1" applyFont="1"/>
    <xf borderId="0" fillId="0" fontId="8" numFmtId="0" xfId="0" applyFont="1"/>
    <xf borderId="0" fillId="0" fontId="9" numFmtId="0" xfId="0" applyFont="1"/>
    <xf borderId="0" fillId="0" fontId="6" numFmtId="0" xfId="0" applyFont="1"/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6.71"/>
    <col customWidth="1" min="2" max="2" width="28.57"/>
    <col customWidth="1" min="3" max="3" width="22.0"/>
    <col customWidth="1" min="4" max="6" width="14.43"/>
    <col customWidth="1" hidden="1" min="7" max="16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IFERROR(__xludf.DUMMYFUNCTION("IMPORTRANGE(""https://docs.google.com/spreadsheets/d/10S4rsueHeSMQZ5_0MkbHtZHIhFtfJRZ92V0uQrNewMs/edit#gid=108807425"",""Sheet1!B5:G11"")"),"")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5.2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IFERROR(__xludf.DUMMYFUNCTION("""COMPUTED_VALUE"""),43185.0)</f>
        <v>43185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5" t="str">
        <f>IFERROR(__xludf.DUMMYFUNCTION("""COMPUTED_VALUE"""),"")</f>
        <v/>
      </c>
      <c r="E6" s="19">
        <f>IFERROR(__xludf.DUMMYFUNCTION("""COMPUTED_VALUE"""),250000.0)</f>
        <v>250000</v>
      </c>
      <c r="F6" s="19">
        <f>IFERROR(__xludf.DUMMYFUNCTION("""COMPUTED_VALUE"""),250000.0)</f>
        <v>250000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16">
        <f>IFERROR(__xludf.DUMMYFUNCTION("""COMPUTED_VALUE"""),43830.0)</f>
        <v>43830</v>
      </c>
      <c r="B7" s="17" t="str">
        <f>IFERROR(__xludf.DUMMYFUNCTION("""COMPUTED_VALUE"""),"Preferred return charge")</f>
        <v>Preferred return charge</v>
      </c>
      <c r="C7" s="20" t="str">
        <f>IFERROR(__xludf.DUMMYFUNCTION("""COMPUTED_VALUE"""),"As of 12.31.19")</f>
        <v>As of 12.31.19</v>
      </c>
      <c r="D7" s="15" t="str">
        <f>IFERROR(__xludf.DUMMYFUNCTION("""COMPUTED_VALUE"""),"")</f>
        <v/>
      </c>
      <c r="E7" s="19">
        <f>IFERROR(__xludf.DUMMYFUNCTION("""COMPUTED_VALUE"""),26507.0)</f>
        <v>26507</v>
      </c>
      <c r="F7" s="19">
        <f>IFERROR(__xludf.DUMMYFUNCTION("""COMPUTED_VALUE"""),276507.0)</f>
        <v>276507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1" t="str">
        <f>IFERROR(__xludf.DUMMYFUNCTION("""COMPUTED_VALUE"""),"")</f>
        <v/>
      </c>
      <c r="B8" s="22" t="str">
        <f>IFERROR(__xludf.DUMMYFUNCTION("""COMPUTED_VALUE"""),"")</f>
        <v/>
      </c>
      <c r="C8" s="20" t="str">
        <f>IFERROR(__xludf.DUMMYFUNCTION("""COMPUTED_VALUE"""),"")</f>
        <v/>
      </c>
      <c r="D8" s="23" t="str">
        <f>IFERROR(__xludf.DUMMYFUNCTION("""COMPUTED_VALUE"""),"")</f>
        <v/>
      </c>
      <c r="E8" s="23" t="str">
        <f>IFERROR(__xludf.DUMMYFUNCTION("""COMPUTED_VALUE"""),"")</f>
        <v/>
      </c>
      <c r="F8" s="23" t="str">
        <f>IFERROR(__xludf.DUMMYFUNCTION("""COMPUTED_VALUE"""),"")</f>
        <v/>
      </c>
      <c r="G8" s="23"/>
      <c r="H8" s="23"/>
      <c r="I8" s="23"/>
      <c r="J8" s="23"/>
      <c r="K8" s="23"/>
      <c r="L8" s="23"/>
      <c r="M8" s="23"/>
      <c r="N8" s="23"/>
      <c r="O8" s="23"/>
      <c r="P8" s="23"/>
    </row>
    <row r="9">
      <c r="A9" s="21"/>
      <c r="B9" s="22"/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hidden="1">
      <c r="A10" s="21"/>
      <c r="B10" s="22"/>
      <c r="C10" s="2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hidden="1">
      <c r="A11" s="21"/>
      <c r="B11" s="22"/>
      <c r="C11" s="2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hidden="1">
      <c r="A12" s="24"/>
      <c r="C12" s="2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hidden="1">
      <c r="A13" s="26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hidden="1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hidden="1">
      <c r="A15" s="26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hidden="1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hidden="1">
      <c r="A17" s="2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hidden="1">
      <c r="A18" s="26"/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hidden="1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hidden="1">
      <c r="A20" s="26"/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hidden="1">
      <c r="A21" s="26"/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hidden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hidden="1">
      <c r="A23" s="26"/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ht="27.75" hidden="1" customHeight="1">
      <c r="A24" s="30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hidden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hidden="1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hidden="1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hidden="1">
      <c r="A28" s="26"/>
      <c r="B28" s="27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hidden="1">
      <c r="A29" s="26"/>
      <c r="B29" s="27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hidden="1">
      <c r="A30" s="26"/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hidden="1">
      <c r="A31" s="33"/>
      <c r="B31" s="34"/>
      <c r="C31" s="35"/>
      <c r="D31" s="3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P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