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Miami " sheetId="1" r:id="rId4"/>
  </sheets>
  <definedNames/>
  <calcPr/>
</workbook>
</file>

<file path=xl/sharedStrings.xml><?xml version="1.0" encoding="utf-8"?>
<sst xmlns="http://schemas.openxmlformats.org/spreadsheetml/2006/main" count="1" uniqueCount="1">
  <si>
    <t>Facchi Hotels Group LLC - Even Hotel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</si>
</sst>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522E2E"/>
        <bgColor rgb="FF522E2E"/>
      </patternFill>
    </fill>
  </fills>
  <borders count="7">
    <border/>
    <border>
      <right style="thin">
        <color rgb="FF522E2E"/>
      </right>
    </border>
    <border>
      <left style="thin">
        <color rgb="FF522E2E"/>
      </left>
      <right style="thin">
        <color rgb="FF522E2E"/>
      </right>
    </border>
    <border>
      <left style="thin">
        <color rgb="FF522E2E"/>
      </left>
      <bottom style="thin">
        <color rgb="FF522E2E"/>
      </bottom>
    </border>
    <border>
      <right style="thin">
        <color rgb="FF522E2E"/>
      </right>
      <bottom style="thin">
        <color rgb="FF522E2E"/>
      </bottom>
    </border>
    <border>
      <left style="thin">
        <color rgb="FF522E2E"/>
      </left>
    </border>
    <border>
      <left style="thin">
        <color rgb="FF522E2E"/>
      </left>
      <right style="thin">
        <color rgb="FF522E2E"/>
      </right>
      <top style="thin">
        <color rgb="FF522E2E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29.29"/>
    <col customWidth="1" min="3" max="3" width="23.43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IFERROR(__xludf.DUMMYFUNCTION("IMPORTRANGE(""https://docs.google.com/spreadsheets/d/1eBvfUxxYj1kJNoiiw5L3mNwPTirQ3z3a2UC2gMbSn3o/edit#gid=0"",""Sheet1!B5:G30"")"),"")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IFERROR(__xludf.DUMMYFUNCTION("""COMPUTED_VALUE"""),42170.0)</f>
        <v>42170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IFERROR(__xludf.DUMMYFUNCTION("""COMPUTED_VALUE"""),1000000.0)</f>
        <v>1000000</v>
      </c>
      <c r="F6" s="22">
        <f>IFERROR(__xludf.DUMMYFUNCTION("""COMPUTED_VALUE"""),1000000.0)</f>
        <v>1000000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IFERROR(__xludf.DUMMYFUNCTION("""COMPUTED_VALUE"""),43549.0)</f>
        <v>43549</v>
      </c>
      <c r="B7" s="20" t="str">
        <f>IFERROR(__xludf.DUMMYFUNCTION("""COMPUTED_VALUE"""),"Cash call Payment")</f>
        <v>Cash call Payment</v>
      </c>
      <c r="C7" s="21" t="str">
        <f>IFERROR(__xludf.DUMMYFUNCTION("""COMPUTED_VALUE"""),"")</f>
        <v/>
      </c>
      <c r="D7" s="22" t="str">
        <f>IFERROR(__xludf.DUMMYFUNCTION("""COMPUTED_VALUE"""),"")</f>
        <v/>
      </c>
      <c r="E7" s="22">
        <f>IFERROR(__xludf.DUMMYFUNCTION("""COMPUTED_VALUE"""),65000.0)</f>
        <v>65000</v>
      </c>
      <c r="F7" s="22">
        <f>IFERROR(__xludf.DUMMYFUNCTION("""COMPUTED_VALUE"""),1065000.0)</f>
        <v>1065000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>
        <f>IFERROR(__xludf.DUMMYFUNCTION("""COMPUTED_VALUE"""),43830.0)</f>
        <v>43830</v>
      </c>
      <c r="B8" s="23" t="str">
        <f>IFERROR(__xludf.DUMMYFUNCTION("""COMPUTED_VALUE"""),"Preferred return charge")</f>
        <v>Preferred return charge</v>
      </c>
      <c r="C8" s="21" t="str">
        <f>IFERROR(__xludf.DUMMYFUNCTION("""COMPUTED_VALUE"""),"As of 12.31.19")</f>
        <v>As of 12.31.19</v>
      </c>
      <c r="D8" s="22" t="str">
        <f>IFERROR(__xludf.DUMMYFUNCTION("""COMPUTED_VALUE"""),"")</f>
        <v/>
      </c>
      <c r="E8" s="22">
        <f>IFERROR(__xludf.DUMMYFUNCTION("""COMPUTED_VALUE"""),318164.38)</f>
        <v>318164.38</v>
      </c>
      <c r="F8" s="22">
        <f>IFERROR(__xludf.DUMMYFUNCTION("""COMPUTED_VALUE"""),1383164.38)</f>
        <v>1383164.38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19" t="str">
        <f>IFERROR(__xludf.DUMMYFUNCTION("""COMPUTED_VALUE"""),"")</f>
        <v/>
      </c>
      <c r="B9" s="23" t="str">
        <f>IFERROR(__xludf.DUMMYFUNCTION("""COMPUTED_VALUE"""),"")</f>
        <v/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 t="str">
        <f>IFERROR(__xludf.DUMMYFUNCTION("""COMPUTED_VALUE"""),"")</f>
        <v/>
      </c>
      <c r="F9" s="22" t="str">
        <f>IFERROR(__xludf.DUMMYFUNCTION("""COMPUTED_VALUE"""),"")</f>
        <v/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 t="str">
        <f>IFERROR(__xludf.DUMMYFUNCTION("""COMPUTED_VALUE"""),"")</f>
        <v/>
      </c>
      <c r="B10" s="26" t="str">
        <f>IFERROR(__xludf.DUMMYFUNCTION("""COMPUTED_VALUE"""),"")</f>
        <v/>
      </c>
      <c r="C10" s="27" t="str">
        <f>IFERROR(__xludf.DUMMYFUNCTION("""COMPUTED_VALUE"""),"")</f>
        <v/>
      </c>
      <c r="D10" s="28" t="str">
        <f>IFERROR(__xludf.DUMMYFUNCTION("""COMPUTED_VALUE"""),"")</f>
        <v/>
      </c>
      <c r="E10" s="28" t="str">
        <f>IFERROR(__xludf.DUMMYFUNCTION("""COMPUTED_VALUE"""),"")</f>
        <v/>
      </c>
      <c r="F10" s="28" t="str">
        <f>IFERROR(__xludf.DUMMYFUNCTION("""COMPUTED_VALUE"""),"")</f>
        <v/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25" t="str">
        <f>IFERROR(__xludf.DUMMYFUNCTION("""COMPUTED_VALUE"""),"")</f>
        <v/>
      </c>
      <c r="B11" s="26" t="str">
        <f>IFERROR(__xludf.DUMMYFUNCTION("""COMPUTED_VALUE"""),"")</f>
        <v/>
      </c>
      <c r="C11" s="27" t="str">
        <f>IFERROR(__xludf.DUMMYFUNCTION("""COMPUTED_VALUE"""),"")</f>
        <v/>
      </c>
      <c r="D11" s="28" t="str">
        <f>IFERROR(__xludf.DUMMYFUNCTION("""COMPUTED_VALUE"""),"")</f>
        <v/>
      </c>
      <c r="E11" s="28" t="str">
        <f>IFERROR(__xludf.DUMMYFUNCTION("""COMPUTED_VALUE"""),"")</f>
        <v/>
      </c>
      <c r="F11" s="28" t="str">
        <f>IFERROR(__xludf.DUMMYFUNCTION("""COMPUTED_VALUE"""),"")</f>
        <v/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9" t="str">
        <f>IFERROR(__xludf.DUMMYFUNCTION("""COMPUTED_VALUE"""),"")</f>
        <v/>
      </c>
      <c r="B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5" t="str">
        <f>IFERROR(__xludf.DUMMYFUNCTION("""COMPUTED_VALUE"""),"")</f>
        <v/>
      </c>
      <c r="B13" s="33" t="str">
        <f>IFERROR(__xludf.DUMMYFUNCTION("""COMPUTED_VALUE"""),"")</f>
        <v/>
      </c>
      <c r="C13" s="27" t="str">
        <f>IFERROR(__xludf.DUMMYFUNCTION("""COMPUTED_VALUE"""),"")</f>
        <v/>
      </c>
      <c r="D13" s="28" t="str">
        <f>IFERROR(__xludf.DUMMYFUNCTION("""COMPUTED_VALUE"""),"")</f>
        <v/>
      </c>
      <c r="E13" s="28" t="str">
        <f>IFERROR(__xludf.DUMMYFUNCTION("""COMPUTED_VALUE"""),"")</f>
        <v/>
      </c>
      <c r="F13" s="28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5" t="str">
        <f>IFERROR(__xludf.DUMMYFUNCTION("""COMPUTED_VALUE"""),"")</f>
        <v/>
      </c>
      <c r="B14" s="33" t="str">
        <f>IFERROR(__xludf.DUMMYFUNCTION("""COMPUTED_VALUE"""),"")</f>
        <v/>
      </c>
      <c r="C14" s="27" t="str">
        <f>IFERROR(__xludf.DUMMYFUNCTION("""COMPUTED_VALUE"""),"")</f>
        <v/>
      </c>
      <c r="D14" s="28" t="str">
        <f>IFERROR(__xludf.DUMMYFUNCTION("""COMPUTED_VALUE"""),"")</f>
        <v/>
      </c>
      <c r="E14" s="28" t="str">
        <f>IFERROR(__xludf.DUMMYFUNCTION("""COMPUTED_VALUE"""),"")</f>
        <v/>
      </c>
      <c r="F14" s="28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5" t="str">
        <f>IFERROR(__xludf.DUMMYFUNCTION("""COMPUTED_VALUE"""),"")</f>
        <v/>
      </c>
      <c r="B15" s="33" t="str">
        <f>IFERROR(__xludf.DUMMYFUNCTION("""COMPUTED_VALUE"""),"")</f>
        <v/>
      </c>
      <c r="C15" s="27" t="str">
        <f>IFERROR(__xludf.DUMMYFUNCTION("""COMPUTED_VALUE"""),"")</f>
        <v/>
      </c>
      <c r="D15" s="28" t="str">
        <f>IFERROR(__xludf.DUMMYFUNCTION("""COMPUTED_VALUE"""),"")</f>
        <v/>
      </c>
      <c r="E15" s="28" t="str">
        <f>IFERROR(__xludf.DUMMYFUNCTION("""COMPUTED_VALUE"""),"")</f>
        <v/>
      </c>
      <c r="F15" s="28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5" t="str">
        <f>IFERROR(__xludf.DUMMYFUNCTION("""COMPUTED_VALUE"""),"")</f>
        <v/>
      </c>
      <c r="B16" s="33" t="str">
        <f>IFERROR(__xludf.DUMMYFUNCTION("""COMPUTED_VALUE"""),"")</f>
        <v/>
      </c>
      <c r="C16" s="27" t="str">
        <f>IFERROR(__xludf.DUMMYFUNCTION("""COMPUTED_VALUE"""),"")</f>
        <v/>
      </c>
      <c r="D16" s="28" t="str">
        <f>IFERROR(__xludf.DUMMYFUNCTION("""COMPUTED_VALUE"""),"")</f>
        <v/>
      </c>
      <c r="E16" s="28" t="str">
        <f>IFERROR(__xludf.DUMMYFUNCTION("""COMPUTED_VALUE"""),"")</f>
        <v/>
      </c>
      <c r="F16" s="28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5" t="str">
        <f>IFERROR(__xludf.DUMMYFUNCTION("""COMPUTED_VALUE"""),"")</f>
        <v/>
      </c>
      <c r="B17" s="33" t="str">
        <f>IFERROR(__xludf.DUMMYFUNCTION("""COMPUTED_VALUE"""),"")</f>
        <v/>
      </c>
      <c r="C17" s="27" t="str">
        <f>IFERROR(__xludf.DUMMYFUNCTION("""COMPUTED_VALUE"""),"")</f>
        <v/>
      </c>
      <c r="D17" s="28" t="str">
        <f>IFERROR(__xludf.DUMMYFUNCTION("""COMPUTED_VALUE"""),"")</f>
        <v/>
      </c>
      <c r="E17" s="28" t="str">
        <f>IFERROR(__xludf.DUMMYFUNCTION("""COMPUTED_VALUE"""),"")</f>
        <v/>
      </c>
      <c r="F17" s="28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5" t="str">
        <f>IFERROR(__xludf.DUMMYFUNCTION("""COMPUTED_VALUE"""),"")</f>
        <v/>
      </c>
      <c r="B18" s="33" t="str">
        <f>IFERROR(__xludf.DUMMYFUNCTION("""COMPUTED_VALUE"""),"")</f>
        <v/>
      </c>
      <c r="C18" s="27" t="str">
        <f>IFERROR(__xludf.DUMMYFUNCTION("""COMPUTED_VALUE"""),"")</f>
        <v/>
      </c>
      <c r="D18" s="28" t="str">
        <f>IFERROR(__xludf.DUMMYFUNCTION("""COMPUTED_VALUE"""),"")</f>
        <v/>
      </c>
      <c r="E18" s="28" t="str">
        <f>IFERROR(__xludf.DUMMYFUNCTION("""COMPUTED_VALUE"""),"")</f>
        <v/>
      </c>
      <c r="F18" s="28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5" t="str">
        <f>IFERROR(__xludf.DUMMYFUNCTION("""COMPUTED_VALUE"""),"")</f>
        <v/>
      </c>
      <c r="B19" s="33" t="str">
        <f>IFERROR(__xludf.DUMMYFUNCTION("""COMPUTED_VALUE"""),"")</f>
        <v/>
      </c>
      <c r="C19" s="27" t="str">
        <f>IFERROR(__xludf.DUMMYFUNCTION("""COMPUTED_VALUE"""),"")</f>
        <v/>
      </c>
      <c r="D19" s="28" t="str">
        <f>IFERROR(__xludf.DUMMYFUNCTION("""COMPUTED_VALUE"""),"")</f>
        <v/>
      </c>
      <c r="E19" s="28" t="str">
        <f>IFERROR(__xludf.DUMMYFUNCTION("""COMPUTED_VALUE"""),"")</f>
        <v/>
      </c>
      <c r="F19" s="28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5" t="str">
        <f>IFERROR(__xludf.DUMMYFUNCTION("""COMPUTED_VALUE"""),"")</f>
        <v/>
      </c>
      <c r="B20" s="33" t="str">
        <f>IFERROR(__xludf.DUMMYFUNCTION("""COMPUTED_VALUE"""),"")</f>
        <v/>
      </c>
      <c r="C20" s="27" t="str">
        <f>IFERROR(__xludf.DUMMYFUNCTION("""COMPUTED_VALUE"""),"")</f>
        <v/>
      </c>
      <c r="D20" s="28" t="str">
        <f>IFERROR(__xludf.DUMMYFUNCTION("""COMPUTED_VALUE"""),"")</f>
        <v/>
      </c>
      <c r="E20" s="28" t="str">
        <f>IFERROR(__xludf.DUMMYFUNCTION("""COMPUTED_VALUE"""),"")</f>
        <v/>
      </c>
      <c r="F20" s="28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5" t="str">
        <f>IFERROR(__xludf.DUMMYFUNCTION("""COMPUTED_VALUE"""),"")</f>
        <v/>
      </c>
      <c r="B21" s="33" t="str">
        <f>IFERROR(__xludf.DUMMYFUNCTION("""COMPUTED_VALUE"""),"")</f>
        <v/>
      </c>
      <c r="C21" s="27" t="str">
        <f>IFERROR(__xludf.DUMMYFUNCTION("""COMPUTED_VALUE"""),"")</f>
        <v/>
      </c>
      <c r="D21" s="28" t="str">
        <f>IFERROR(__xludf.DUMMYFUNCTION("""COMPUTED_VALUE"""),"")</f>
        <v/>
      </c>
      <c r="E21" s="28" t="str">
        <f>IFERROR(__xludf.DUMMYFUNCTION("""COMPUTED_VALUE"""),"")</f>
        <v/>
      </c>
      <c r="F21" s="28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5" t="str">
        <f>IFERROR(__xludf.DUMMYFUNCTION("""COMPUTED_VALUE"""),"")</f>
        <v/>
      </c>
      <c r="B22" s="33" t="str">
        <f>IFERROR(__xludf.DUMMYFUNCTION("""COMPUTED_VALUE"""),"")</f>
        <v/>
      </c>
      <c r="C22" s="27" t="str">
        <f>IFERROR(__xludf.DUMMYFUNCTION("""COMPUTED_VALUE"""),"")</f>
        <v/>
      </c>
      <c r="D22" s="28" t="str">
        <f>IFERROR(__xludf.DUMMYFUNCTION("""COMPUTED_VALUE"""),"")</f>
        <v/>
      </c>
      <c r="E22" s="28" t="str">
        <f>IFERROR(__xludf.DUMMYFUNCTION("""COMPUTED_VALUE"""),"")</f>
        <v/>
      </c>
      <c r="F22" s="28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5" t="str">
        <f>IFERROR(__xludf.DUMMYFUNCTION("""COMPUTED_VALUE"""),"")</f>
        <v/>
      </c>
      <c r="B23" s="33" t="str">
        <f>IFERROR(__xludf.DUMMYFUNCTION("""COMPUTED_VALUE"""),"")</f>
        <v/>
      </c>
      <c r="C23" s="27" t="str">
        <f>IFERROR(__xludf.DUMMYFUNCTION("""COMPUTED_VALUE"""),"")</f>
        <v/>
      </c>
      <c r="D23" s="28" t="str">
        <f>IFERROR(__xludf.DUMMYFUNCTION("""COMPUTED_VALUE"""),"")</f>
        <v/>
      </c>
      <c r="E23" s="28" t="str">
        <f>IFERROR(__xludf.DUMMYFUNCTION("""COMPUTED_VALUE"""),"")</f>
        <v/>
      </c>
      <c r="F23" s="28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9" t="str">
        <f>IFERROR(__xludf.DUMMYFUNCTION("""COMPUTED_VALUE"""),"")</f>
        <v/>
      </c>
      <c r="B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5" t="str">
        <f>IFERROR(__xludf.DUMMYFUNCTION("""COMPUTED_VALUE"""),"")</f>
        <v/>
      </c>
      <c r="B25" s="33" t="str">
        <f>IFERROR(__xludf.DUMMYFUNCTION("""COMPUTED_VALUE"""),"")</f>
        <v/>
      </c>
      <c r="C25" s="27" t="str">
        <f>IFERROR(__xludf.DUMMYFUNCTION("""COMPUTED_VALUE"""),"")</f>
        <v/>
      </c>
      <c r="D25" s="28" t="str">
        <f>IFERROR(__xludf.DUMMYFUNCTION("""COMPUTED_VALUE"""),"")</f>
        <v/>
      </c>
      <c r="E25" s="28" t="str">
        <f>IFERROR(__xludf.DUMMYFUNCTION("""COMPUTED_VALUE"""),"")</f>
        <v/>
      </c>
      <c r="F25" s="28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5" t="str">
        <f>IFERROR(__xludf.DUMMYFUNCTION("""COMPUTED_VALUE"""),"")</f>
        <v/>
      </c>
      <c r="B26" s="33" t="str">
        <f>IFERROR(__xludf.DUMMYFUNCTION("""COMPUTED_VALUE"""),"")</f>
        <v/>
      </c>
      <c r="C26" s="27" t="str">
        <f>IFERROR(__xludf.DUMMYFUNCTION("""COMPUTED_VALUE"""),"")</f>
        <v/>
      </c>
      <c r="D26" s="28" t="str">
        <f>IFERROR(__xludf.DUMMYFUNCTION("""COMPUTED_VALUE"""),"")</f>
        <v/>
      </c>
      <c r="E26" s="28" t="str">
        <f>IFERROR(__xludf.DUMMYFUNCTION("""COMPUTED_VALUE"""),"")</f>
        <v/>
      </c>
      <c r="F26" s="28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5" t="str">
        <f>IFERROR(__xludf.DUMMYFUNCTION("""COMPUTED_VALUE"""),"")</f>
        <v/>
      </c>
      <c r="B27" s="33" t="str">
        <f>IFERROR(__xludf.DUMMYFUNCTION("""COMPUTED_VALUE"""),"")</f>
        <v/>
      </c>
      <c r="C27" s="27" t="str">
        <f>IFERROR(__xludf.DUMMYFUNCTION("""COMPUTED_VALUE"""),"")</f>
        <v/>
      </c>
      <c r="D27" s="28" t="str">
        <f>IFERROR(__xludf.DUMMYFUNCTION("""COMPUTED_VALUE"""),"")</f>
        <v/>
      </c>
      <c r="E27" s="28" t="str">
        <f>IFERROR(__xludf.DUMMYFUNCTION("""COMPUTED_VALUE"""),"")</f>
        <v/>
      </c>
      <c r="F27" s="28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5"/>
      <c r="B28" s="33"/>
      <c r="C28" s="27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5"/>
      <c r="B29" s="33"/>
      <c r="C29" s="27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5"/>
      <c r="B30" s="33"/>
      <c r="C30" s="27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5"/>
      <c r="B31" s="33"/>
      <c r="C31" s="27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