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<sst xmlns="http://schemas.openxmlformats.org/spreadsheetml/2006/main" count="1" uniqueCount="1">
  <si>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Miranda Real Estate - Orlando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</si>
</sst>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Lato"/>
    </font>
  </fonts>
  <fills count="6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5C3B3B"/>
        <bgColor rgb="FF5C3B3B"/>
      </patternFill>
    </fill>
  </fills>
  <borders count="10">
    <border/>
    <border>
      <right style="thin">
        <color rgb="FF5C3B3B"/>
      </right>
    </border>
    <border>
      <left style="thin">
        <color rgb="FF5C3B3B"/>
      </left>
      <right style="thin">
        <color rgb="FF5C3B3B"/>
      </right>
    </border>
    <border>
      <left style="thin">
        <color rgb="FF5C3B3B"/>
      </left>
      <bottom style="thin">
        <color rgb="FF5C3B3B"/>
      </bottom>
    </border>
    <border>
      <right style="thin">
        <color rgb="FF5C3B3B"/>
      </right>
      <bottom style="thin">
        <color rgb="FF5C3B3B"/>
      </bottom>
    </border>
    <border>
      <left style="thin">
        <color rgb="FF5C3B3B"/>
      </left>
    </border>
    <border>
      <left style="thin">
        <color rgb="FF5C3B3B"/>
      </left>
      <right style="thin">
        <color rgb="FF5C3B3B"/>
      </right>
      <top style="thin">
        <color rgb="FF5C3B3B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 vertical="center"/>
    </xf>
    <xf borderId="2" fillId="4" fontId="3" numFmtId="0" xfId="0" applyAlignment="1" applyBorder="1" applyFont="1">
      <alignment horizontal="center" vertical="center"/>
    </xf>
    <xf borderId="2" fillId="4" fontId="4" numFmtId="0" xfId="0" applyAlignment="1" applyBorder="1" applyFont="1">
      <alignment horizontal="center" vertical="center"/>
    </xf>
    <xf borderId="3" fillId="4" fontId="3" numFmtId="0" xfId="0" applyAlignment="1" applyBorder="1" applyFont="1">
      <alignment horizontal="center" vertical="center"/>
    </xf>
    <xf borderId="4" fillId="0" fontId="5" numFmtId="0" xfId="0" applyBorder="1" applyFont="1"/>
    <xf borderId="5" fillId="4" fontId="3" numFmtId="0" xfId="0" applyAlignment="1" applyBorder="1" applyFont="1">
      <alignment horizontal="center" vertical="center"/>
    </xf>
    <xf borderId="0" fillId="4" fontId="3" numFmtId="0" xfId="0" applyAlignment="1" applyFont="1">
      <alignment horizontal="center" vertical="center"/>
    </xf>
    <xf borderId="1" fillId="0" fontId="5" numFmtId="0" xfId="0" applyBorder="1" applyFont="1"/>
    <xf borderId="2" fillId="0" fontId="5" numFmtId="0" xfId="0" applyBorder="1" applyFont="1"/>
    <xf borderId="6" fillId="5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center" vertical="center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3" xfId="0" applyAlignment="1" applyFont="1" applyNumberFormat="1">
      <alignment horizontal="center" vertical="center"/>
    </xf>
    <xf borderId="7" fillId="0" fontId="7" numFmtId="165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10" numFmtId="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7" fillId="0" fontId="7" numFmtId="0" xfId="0" applyBorder="1" applyFont="1"/>
    <xf borderId="0" fillId="0" fontId="8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0" fillId="0" fontId="10" numFmtId="4" xfId="0" applyAlignment="1" applyFont="1" applyNumberFormat="1">
      <alignment horizontal="right"/>
    </xf>
    <xf borderId="7" fillId="4" fontId="3" numFmtId="0" xfId="0" applyAlignment="1" applyBorder="1" applyFont="1">
      <alignment vertical="center"/>
    </xf>
    <xf borderId="0" fillId="4" fontId="4" numFmtId="0" xfId="0" applyAlignment="1" applyFont="1">
      <alignment vertical="center"/>
    </xf>
    <xf borderId="0" fillId="4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10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5.71"/>
    <col customWidth="1" min="2" max="2" width="28.29"/>
    <col customWidth="1" min="3" max="3" width="26.57"/>
    <col customWidth="1" min="4" max="6" width="14.43"/>
    <col customWidth="1" hidden="1" min="7" max="16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IFERROR(__xludf.DUMMYFUNCTION("IMPORTRANGE(""https://docs.google.com/spreadsheets/d/12VmwZ3-Zm6tQM1ixeFE2KHPP4m8K4SCr9GV41H28RiU/edit#gid=773748363"",""Sheet1!B5:G11"")"),"")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</row>
    <row r="4">
      <c r="A4" s="3" t="str">
        <f>IFERROR(__xludf.DUMMYFUNCTION("""COMPUTED_VALUE"""),"DATE")</f>
        <v>DATE</v>
      </c>
      <c r="B4" s="4" t="str">
        <f>IFERROR(__xludf.DUMMYFUNCTION("""COMPUTED_VALUE"""),"TRANSACTION TYPE")</f>
        <v>TRANSACTION TYPE</v>
      </c>
      <c r="C4" s="5" t="str">
        <f>IFERROR(__xludf.DUMMYFUNCTION("""COMPUTED_VALUE"""),"COMMENTS")</f>
        <v>COMMENTS</v>
      </c>
      <c r="D4" s="6" t="str">
        <f>IFERROR(__xludf.DUMMYFUNCTION("""COMPUTED_VALUE"""),"AMOUNT")</f>
        <v>AMOUNT</v>
      </c>
      <c r="E4" s="7"/>
      <c r="F4" s="8" t="str">
        <f>IFERROR(__xludf.DUMMYFUNCTION("""COMPUTED_VALUE"""),"BALANCE")</f>
        <v>BALANCE</v>
      </c>
      <c r="G4" s="9"/>
      <c r="H4" s="9"/>
      <c r="I4" s="9"/>
      <c r="J4" s="9"/>
      <c r="K4" s="9"/>
      <c r="L4" s="9"/>
      <c r="M4" s="9"/>
      <c r="N4" s="9"/>
      <c r="O4" s="9"/>
      <c r="P4" s="9"/>
    </row>
    <row r="5">
      <c r="A5" s="10"/>
      <c r="B5" s="11"/>
      <c r="C5" s="11"/>
      <c r="D5" s="12" t="str">
        <f>IFERROR(__xludf.DUMMYFUNCTION("""COMPUTED_VALUE"""),"DEBIT")</f>
        <v>DEBIT</v>
      </c>
      <c r="E5" s="12" t="str">
        <f>IFERROR(__xludf.DUMMYFUNCTION("""COMPUTED_VALUE"""),"CREDIT")</f>
        <v>CREDIT</v>
      </c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</row>
    <row r="6">
      <c r="A6" s="15">
        <f>IFERROR(__xludf.DUMMYFUNCTION("""COMPUTED_VALUE"""),43018.0)</f>
        <v>43018</v>
      </c>
      <c r="B6" s="16" t="str">
        <f>IFERROR(__xludf.DUMMYFUNCTION("""COMPUTED_VALUE"""),"Capital contribution payment")</f>
        <v>Capital contribution payment</v>
      </c>
      <c r="C6" s="17" t="str">
        <f>IFERROR(__xludf.DUMMYFUNCTION("""COMPUTED_VALUE"""),"")</f>
        <v/>
      </c>
      <c r="D6" s="18" t="str">
        <f>IFERROR(__xludf.DUMMYFUNCTION("""COMPUTED_VALUE"""),"")</f>
        <v/>
      </c>
      <c r="E6" s="19">
        <f>IFERROR(__xludf.DUMMYFUNCTION("""COMPUTED_VALUE"""),420000.0)</f>
        <v>420000</v>
      </c>
      <c r="F6" s="19">
        <f>IFERROR(__xludf.DUMMYFUNCTION("""COMPUTED_VALUE"""),420000.0)</f>
        <v>420000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>
      <c r="A7" s="20">
        <f>IFERROR(__xludf.DUMMYFUNCTION("""COMPUTED_VALUE"""),43830.0)</f>
        <v>43830</v>
      </c>
      <c r="B7" s="16" t="str">
        <f>IFERROR(__xludf.DUMMYFUNCTION("""COMPUTED_VALUE"""),"Preferred return charge")</f>
        <v>Preferred return charge</v>
      </c>
      <c r="C7" s="21" t="str">
        <f>IFERROR(__xludf.DUMMYFUNCTION("""COMPUTED_VALUE"""),"As of 12.31.19")</f>
        <v>As of 12.31.19</v>
      </c>
      <c r="D7" s="18" t="str">
        <f>IFERROR(__xludf.DUMMYFUNCTION("""COMPUTED_VALUE"""),"")</f>
        <v/>
      </c>
      <c r="E7" s="19">
        <f>IFERROR(__xludf.DUMMYFUNCTION("""COMPUTED_VALUE"""),65404.93)</f>
        <v>65404.93</v>
      </c>
      <c r="F7" s="19">
        <f>IFERROR(__xludf.DUMMYFUNCTION("""COMPUTED_VALUE"""),485404.93)</f>
        <v>485404.93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>
      <c r="A8" s="22" t="str">
        <f>IFERROR(__xludf.DUMMYFUNCTION("""COMPUTED_VALUE"""),"")</f>
        <v/>
      </c>
      <c r="B8" s="23" t="str">
        <f>IFERROR(__xludf.DUMMYFUNCTION("""COMPUTED_VALUE"""),"")</f>
        <v/>
      </c>
      <c r="C8" s="21" t="str">
        <f>IFERROR(__xludf.DUMMYFUNCTION("""COMPUTED_VALUE"""),"")</f>
        <v/>
      </c>
      <c r="D8" s="24" t="str">
        <f>IFERROR(__xludf.DUMMYFUNCTION("""COMPUTED_VALUE"""),"")</f>
        <v/>
      </c>
      <c r="E8" s="24" t="str">
        <f>IFERROR(__xludf.DUMMYFUNCTION("""COMPUTED_VALUE"""),"")</f>
        <v/>
      </c>
      <c r="F8" s="24" t="str">
        <f>IFERROR(__xludf.DUMMYFUNCTION("""COMPUTED_VALUE"""),"")</f>
        <v/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 hidden="1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hidden="1">
      <c r="A10" s="26"/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hidden="1">
      <c r="A11" s="26"/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hidden="1">
      <c r="A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hidden="1">
      <c r="A13" s="26"/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hidden="1">
      <c r="A14" s="26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hidden="1">
      <c r="A15" s="26"/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hidden="1">
      <c r="A16" s="26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hidden="1">
      <c r="A17" s="26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hidden="1">
      <c r="A18" s="26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hidden="1">
      <c r="A19" s="26"/>
      <c r="B19" s="3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hidden="1">
      <c r="A20" s="26"/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hidden="1">
      <c r="A21" s="26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hidden="1">
      <c r="A22" s="26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hidden="1">
      <c r="A23" s="26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ht="27.75" hidden="1" customHeight="1">
      <c r="A24" s="30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hidden="1">
      <c r="A25" s="26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hidden="1">
      <c r="A26" s="26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hidden="1">
      <c r="A27" s="26"/>
      <c r="B27" s="3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hidden="1">
      <c r="A28" s="26"/>
      <c r="B28" s="33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hidden="1">
      <c r="A29" s="26"/>
      <c r="B29" s="33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hidden="1">
      <c r="A30" s="26"/>
      <c r="B30" s="33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hidden="1">
      <c r="A31" s="36"/>
      <c r="B31" s="37"/>
      <c r="C31" s="38"/>
      <c r="D31" s="3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F4:F5"/>
    <mergeCell ref="D4:E4"/>
    <mergeCell ref="A12:B12"/>
    <mergeCell ref="A24:B24"/>
    <mergeCell ref="A3:P3"/>
    <mergeCell ref="A1:P1"/>
    <mergeCell ref="A4:A5"/>
    <mergeCell ref="B4:B5"/>
    <mergeCell ref="C4:C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