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<sst xmlns="http://schemas.openxmlformats.org/spreadsheetml/2006/main" count="1" uniqueCount="1">
  <si>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Noel Epelboim - Even hotel Alpharetta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</si>
</sst>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m/d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7" fillId="0" fontId="7" numFmtId="0" xfId="0" applyAlignment="1" applyBorder="1" applyFont="1">
      <alignment horizontal="center" vertical="center"/>
    </xf>
    <xf borderId="0" fillId="0" fontId="8" numFmtId="165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Border="1" applyFont="1"/>
    <xf borderId="0" fillId="0" fontId="8" numFmtId="165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IFERROR(__xludf.DUMMYFUNCTION("IMPORTRANGE(""https://docs.google.com/spreadsheets/d/1vrHNGpZxE0xMp9mZjJXa0plnaxzjPwyfB6xV8mAXOVA/edit#gid=216496364"",""Sheet1!B5:G11"")"),"")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IFERROR(__xludf.DUMMYFUNCTION("""COMPUTED_VALUE"""),43168.0)</f>
        <v>43168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IFERROR(__xludf.DUMMYFUNCTION("""COMPUTED_VALUE"""),350949.0)</f>
        <v>350949</v>
      </c>
      <c r="F6" s="20">
        <f>IFERROR(__xludf.DUMMYFUNCTION("""COMPUTED_VALUE"""),350949.0)</f>
        <v>350949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16">
        <f>IFERROR(__xludf.DUMMYFUNCTION("""COMPUTED_VALUE"""),43830.0)</f>
        <v>43830</v>
      </c>
      <c r="B7" s="17" t="str">
        <f>IFERROR(__xludf.DUMMYFUNCTION("""COMPUTED_VALUE"""),"Preferred return charge")</f>
        <v>Preferred return charge</v>
      </c>
      <c r="C7" s="18" t="str">
        <f>IFERROR(__xludf.DUMMYFUNCTION("""COMPUTED_VALUE"""),"As of 12.31.19")</f>
        <v>As of 12.31.19</v>
      </c>
      <c r="D7" s="19" t="str">
        <f>IFERROR(__xludf.DUMMYFUNCTION("""COMPUTED_VALUE"""),"")</f>
        <v/>
      </c>
      <c r="E7" s="20">
        <f>IFERROR(__xludf.DUMMYFUNCTION("""COMPUTED_VALUE"""),21057.0)</f>
        <v>21057</v>
      </c>
      <c r="F7" s="20">
        <f>IFERROR(__xludf.DUMMYFUNCTION("""COMPUTED_VALUE"""),372006.0)</f>
        <v>372006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1" t="str">
        <f>IFERROR(__xludf.DUMMYFUNCTION("""COMPUTED_VALUE"""),"")</f>
        <v/>
      </c>
      <c r="B8" s="22" t="str">
        <f>IFERROR(__xludf.DUMMYFUNCTION("""COMPUTED_VALUE"""),"")</f>
        <v/>
      </c>
      <c r="C8" s="18" t="str">
        <f>IFERROR(__xludf.DUMMYFUNCTION("""COMPUTED_VALUE"""),"")</f>
        <v/>
      </c>
      <c r="D8" s="23" t="str">
        <f>IFERROR(__xludf.DUMMYFUNCTION("""COMPUTED_VALUE"""),"")</f>
        <v/>
      </c>
      <c r="E8" s="23" t="str">
        <f>IFERROR(__xludf.DUMMYFUNCTION("""COMPUTED_VALUE"""),"")</f>
        <v/>
      </c>
      <c r="F8" s="23" t="str">
        <f>IFERROR(__xludf.DUMMYFUNCTION("""COMPUTED_VALUE"""),"")</f>
        <v/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1"/>
      <c r="B9" s="22"/>
      <c r="C9" s="18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idden="1">
      <c r="A10" s="25"/>
      <c r="B10" s="26"/>
      <c r="C10" s="2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idden="1">
      <c r="A11" s="25"/>
      <c r="B11" s="26"/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idden="1">
      <c r="A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hidden="1">
      <c r="A13" s="25"/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idden="1">
      <c r="A14" s="25"/>
      <c r="B14" s="31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idden="1">
      <c r="A15" s="25"/>
      <c r="B15" s="31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idden="1">
      <c r="A16" s="25"/>
      <c r="B16" s="31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hidden="1">
      <c r="A17" s="25"/>
      <c r="B17" s="31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hidden="1">
      <c r="A18" s="25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hidden="1">
      <c r="A19" s="25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hidden="1">
      <c r="A20" s="25"/>
      <c r="B20" s="31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hidden="1">
      <c r="A21" s="25"/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hidden="1">
      <c r="A22" s="25"/>
      <c r="B22" s="31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hidden="1">
      <c r="A23" s="25"/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ht="27.75" hidden="1" customHeight="1">
      <c r="A24" s="28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hidden="1">
      <c r="A25" s="25"/>
      <c r="B25" s="31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hidden="1">
      <c r="A26" s="25"/>
      <c r="B26" s="31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hidden="1">
      <c r="A27" s="25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hidden="1">
      <c r="A28" s="25"/>
      <c r="B28" s="31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hidden="1">
      <c r="A29" s="25"/>
      <c r="B29" s="3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hidden="1">
      <c r="A30" s="25"/>
      <c r="B30" s="31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hidden="1">
      <c r="A31" s="34"/>
      <c r="B31" s="35"/>
      <c r="C31" s="36"/>
      <c r="D31" s="3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