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<sst xmlns="http://schemas.openxmlformats.org/spreadsheetml/2006/main" count="1" uniqueCount="1">
  <si>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Facchi Hotels Group LLC -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</si>
</sst>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E4A4A"/>
        <bgColor rgb="FF6E4A4A"/>
      </patternFill>
    </fill>
  </fills>
  <borders count="7">
    <border/>
    <border>
      <right style="thin">
        <color rgb="FF6E4A4A"/>
      </right>
    </border>
    <border>
      <left style="thin">
        <color rgb="FF6E4A4A"/>
      </left>
      <right style="thin">
        <color rgb="FF6E4A4A"/>
      </right>
    </border>
    <border>
      <left style="thin">
        <color rgb="FF6E4A4A"/>
      </left>
      <bottom style="thin">
        <color rgb="FF6E4A4A"/>
      </bottom>
    </border>
    <border>
      <right style="thin">
        <color rgb="FF6E4A4A"/>
      </right>
      <bottom style="thin">
        <color rgb="FF6E4A4A"/>
      </bottom>
    </border>
    <border>
      <left style="thin">
        <color rgb="FF6E4A4A"/>
      </left>
    </border>
    <border>
      <left style="thin">
        <color rgb="FF6E4A4A"/>
      </left>
      <right style="thin">
        <color rgb="FF6E4A4A"/>
      </right>
      <top style="thin">
        <color rgb="FF6E4A4A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3" fontId="2" numFmtId="164" xfId="0" applyAlignment="1" applyFill="1" applyFont="1" applyNumberForma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3" fontId="2" numFmtId="165" xfId="0" applyAlignment="1" applyFont="1" applyNumberFormat="1">
      <alignment horizontal="center" shrinkToFit="0" vertical="center" wrapText="1"/>
    </xf>
    <xf borderId="1" fillId="4" fontId="3" numFmtId="164" xfId="0" applyAlignment="1" applyBorder="1" applyFill="1" applyFont="1" applyNumberFormat="1">
      <alignment horizontal="center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2" fillId="4" fontId="4" numFmtId="0" xfId="0" applyAlignment="1" applyBorder="1" applyFont="1">
      <alignment horizontal="center" shrinkToFit="0" vertical="center" wrapText="1"/>
    </xf>
    <xf borderId="3" fillId="4" fontId="3" numFmtId="165" xfId="0" applyAlignment="1" applyBorder="1" applyFont="1" applyNumberFormat="1">
      <alignment horizontal="center" shrinkToFit="0" vertical="center" wrapText="1"/>
    </xf>
    <xf borderId="4" fillId="0" fontId="5" numFmtId="0" xfId="0" applyBorder="1" applyFont="1"/>
    <xf borderId="5" fillId="4" fontId="3" numFmtId="165" xfId="0" applyAlignment="1" applyBorder="1" applyFont="1" applyNumberFormat="1">
      <alignment horizontal="center" shrinkToFit="0" vertical="center" wrapText="1"/>
    </xf>
    <xf borderId="0" fillId="4" fontId="3" numFmtId="0" xfId="0" applyAlignment="1" applyFont="1">
      <alignment horizontal="center" shrinkToFit="0" vertical="center" wrapText="1"/>
    </xf>
    <xf borderId="1" fillId="0" fontId="5" numFmtId="0" xfId="0" applyBorder="1" applyFont="1"/>
    <xf borderId="2" fillId="0" fontId="5" numFmtId="0" xfId="0" applyBorder="1" applyFont="1"/>
    <xf borderId="6" fillId="5" fontId="3" numFmtId="165" xfId="0" applyAlignment="1" applyBorder="1" applyFill="1" applyFont="1" applyNumberFormat="1">
      <alignment horizontal="center" shrinkToFit="0" vertical="center" wrapText="1"/>
    </xf>
    <xf borderId="5" fillId="0" fontId="5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8" numFmtId="166" xfId="0" applyAlignment="1" applyFont="1" applyNumberFormat="1">
      <alignment horizontal="center" shrinkToFit="0" vertical="center" wrapText="1"/>
    </xf>
    <xf borderId="0" fillId="0" fontId="6" numFmtId="4" xfId="0" applyAlignment="1" applyFont="1" applyNumberFormat="1">
      <alignment horizontal="center" shrinkToFit="0" vertical="center" wrapText="1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4" xfId="0" applyAlignment="1" applyFont="1" applyNumberFormat="1">
      <alignment horizontal="right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4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6.86"/>
    <col customWidth="1" min="2" max="2" width="29.86"/>
    <col customWidth="1" min="3" max="3" width="26.57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IFERROR(__xludf.DUMMYFUNCTION("IMPORTRANGE(""https://docs.google.com/spreadsheets/d/1ln8kKbHda5dM6z6wFkQY-MYv8zlfrq90QkEjOteqV0U/edit#gid=226792061"",""Sheet1!B5:G30"")"),"")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3.0" hidden="1" customHeight="1">
      <c r="A3" s="3" t="str">
        <f>IFERROR(__xludf.DUMMYFUNCTION("""COMPUTED_VALUE"""),"Investment ")</f>
        <v>Investment </v>
      </c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IFERROR(__xludf.DUMMYFUNCTION("""COMPUTED_VALUE"""),42912.0)</f>
        <v>42912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IFERROR(__xludf.DUMMYFUNCTION("""COMPUTED_VALUE"""),390000.0)</f>
        <v>390000</v>
      </c>
      <c r="F6" s="21">
        <f>IFERROR(__xludf.DUMMYFUNCTION("""COMPUTED_VALUE"""),390000.0)</f>
        <v>390000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IFERROR(__xludf.DUMMYFUNCTION("""COMPUTED_VALUE"""),43018.0)</f>
        <v>43018</v>
      </c>
      <c r="B7" s="19" t="str">
        <f>IFERROR(__xludf.DUMMYFUNCTION("""COMPUTED_VALUE"""),"Capital contribution payment")</f>
        <v>Capital contribution payment</v>
      </c>
      <c r="C7" s="20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IFERROR(__xludf.DUMMYFUNCTION("""COMPUTED_VALUE"""),110000.0)</f>
        <v>110000</v>
      </c>
      <c r="F7" s="21">
        <f>IFERROR(__xludf.DUMMYFUNCTION("""COMPUTED_VALUE"""),500000.0)</f>
        <v>500000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IFERROR(__xludf.DUMMYFUNCTION("""COMPUTED_VALUE"""),43830.0)</f>
        <v>43830</v>
      </c>
      <c r="B8" s="22" t="str">
        <f>IFERROR(__xludf.DUMMYFUNCTION("""COMPUTED_VALUE"""),"Preferred return charge")</f>
        <v>Preferred return charge</v>
      </c>
      <c r="C8" s="20" t="str">
        <f>IFERROR(__xludf.DUMMYFUNCTION("""COMPUTED_VALUE"""),"As of 12.31.19")</f>
        <v>As of 12.31.19</v>
      </c>
      <c r="D8" s="21" t="str">
        <f>IFERROR(__xludf.DUMMYFUNCTION("""COMPUTED_VALUE"""),"")</f>
        <v/>
      </c>
      <c r="E8" s="21">
        <f>IFERROR(__xludf.DUMMYFUNCTION("""COMPUTED_VALUE"""),85791.0)</f>
        <v>85791</v>
      </c>
      <c r="F8" s="21">
        <f>IFERROR(__xludf.DUMMYFUNCTION("""COMPUTED_VALUE"""),585791.0)</f>
        <v>585791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>
      <c r="A9" s="18" t="str">
        <f>IFERROR(__xludf.DUMMYFUNCTION("""COMPUTED_VALUE"""),"")</f>
        <v/>
      </c>
      <c r="B9" s="22" t="str">
        <f>IFERROR(__xludf.DUMMYFUNCTION("""COMPUTED_VALUE"""),"")</f>
        <v/>
      </c>
      <c r="C9" s="20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23"/>
      <c r="H9" s="23"/>
      <c r="I9" s="23"/>
      <c r="J9" s="23"/>
      <c r="K9" s="23"/>
      <c r="L9" s="23"/>
      <c r="M9" s="23"/>
      <c r="N9" s="23"/>
      <c r="O9" s="23"/>
      <c r="P9" s="23"/>
    </row>
    <row r="10">
      <c r="A10" s="24" t="str">
        <f>IFERROR(__xludf.DUMMYFUNCTION("""COMPUTED_VALUE"""),"")</f>
        <v/>
      </c>
      <c r="B10" s="25" t="str">
        <f>IFERROR(__xludf.DUMMYFUNCTION("""COMPUTED_VALUE"""),"")</f>
        <v/>
      </c>
      <c r="C10" s="26" t="str">
        <f>IFERROR(__xludf.DUMMYFUNCTION("""COMPUTED_VALUE"""),"")</f>
        <v/>
      </c>
      <c r="D10" s="27" t="str">
        <f>IFERROR(__xludf.DUMMYFUNCTION("""COMPUTED_VALUE"""),"")</f>
        <v/>
      </c>
      <c r="E10" s="27" t="str">
        <f>IFERROR(__xludf.DUMMYFUNCTION("""COMPUTED_VALUE"""),"")</f>
        <v/>
      </c>
      <c r="F10" s="27" t="str">
        <f>IFERROR(__xludf.DUMMYFUNCTION("""COMPUTED_VALUE"""),"")</f>
        <v/>
      </c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>
      <c r="A11" s="24" t="str">
        <f>IFERROR(__xludf.DUMMYFUNCTION("""COMPUTED_VALUE"""),"")</f>
        <v/>
      </c>
      <c r="B11" s="25" t="str">
        <f>IFERROR(__xludf.DUMMYFUNCTION("""COMPUTED_VALUE"""),"")</f>
        <v/>
      </c>
      <c r="C11" s="26" t="str">
        <f>IFERROR(__xludf.DUMMYFUNCTION("""COMPUTED_VALUE"""),"")</f>
        <v/>
      </c>
      <c r="D11" s="27" t="str">
        <f>IFERROR(__xludf.DUMMYFUNCTION("""COMPUTED_VALUE"""),"")</f>
        <v/>
      </c>
      <c r="E11" s="27" t="str">
        <f>IFERROR(__xludf.DUMMYFUNCTION("""COMPUTED_VALUE"""),"")</f>
        <v/>
      </c>
      <c r="F11" s="27" t="str">
        <f>IFERROR(__xludf.DUMMYFUNCTION("""COMPUTED_VALUE"""),"")</f>
        <v/>
      </c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>
      <c r="A12" s="29" t="str">
        <f>IFERROR(__xludf.DUMMYFUNCTION("""COMPUTED_VALUE"""),"")</f>
        <v/>
      </c>
      <c r="B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4" t="str">
        <f>IFERROR(__xludf.DUMMYFUNCTION("""COMPUTED_VALUE"""),"")</f>
        <v/>
      </c>
      <c r="B13" s="33" t="str">
        <f>IFERROR(__xludf.DUMMYFUNCTION("""COMPUTED_VALUE"""),"")</f>
        <v/>
      </c>
      <c r="C13" s="26" t="str">
        <f>IFERROR(__xludf.DUMMYFUNCTION("""COMPUTED_VALUE"""),"")</f>
        <v/>
      </c>
      <c r="D13" s="27" t="str">
        <f>IFERROR(__xludf.DUMMYFUNCTION("""COMPUTED_VALUE"""),"")</f>
        <v/>
      </c>
      <c r="E13" s="27" t="str">
        <f>IFERROR(__xludf.DUMMYFUNCTION("""COMPUTED_VALUE"""),"")</f>
        <v/>
      </c>
      <c r="F13" s="27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4" t="str">
        <f>IFERROR(__xludf.DUMMYFUNCTION("""COMPUTED_VALUE"""),"")</f>
        <v/>
      </c>
      <c r="B14" s="33" t="str">
        <f>IFERROR(__xludf.DUMMYFUNCTION("""COMPUTED_VALUE"""),"")</f>
        <v/>
      </c>
      <c r="C14" s="26" t="str">
        <f>IFERROR(__xludf.DUMMYFUNCTION("""COMPUTED_VALUE"""),"")</f>
        <v/>
      </c>
      <c r="D14" s="27" t="str">
        <f>IFERROR(__xludf.DUMMYFUNCTION("""COMPUTED_VALUE"""),"")</f>
        <v/>
      </c>
      <c r="E14" s="27" t="str">
        <f>IFERROR(__xludf.DUMMYFUNCTION("""COMPUTED_VALUE"""),"")</f>
        <v/>
      </c>
      <c r="F14" s="27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4" t="str">
        <f>IFERROR(__xludf.DUMMYFUNCTION("""COMPUTED_VALUE"""),"")</f>
        <v/>
      </c>
      <c r="B15" s="33" t="str">
        <f>IFERROR(__xludf.DUMMYFUNCTION("""COMPUTED_VALUE"""),"")</f>
        <v/>
      </c>
      <c r="C15" s="26" t="str">
        <f>IFERROR(__xludf.DUMMYFUNCTION("""COMPUTED_VALUE"""),"")</f>
        <v/>
      </c>
      <c r="D15" s="27" t="str">
        <f>IFERROR(__xludf.DUMMYFUNCTION("""COMPUTED_VALUE"""),"")</f>
        <v/>
      </c>
      <c r="E15" s="27" t="str">
        <f>IFERROR(__xludf.DUMMYFUNCTION("""COMPUTED_VALUE"""),"")</f>
        <v/>
      </c>
      <c r="F15" s="27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4" t="str">
        <f>IFERROR(__xludf.DUMMYFUNCTION("""COMPUTED_VALUE"""),"")</f>
        <v/>
      </c>
      <c r="B16" s="33" t="str">
        <f>IFERROR(__xludf.DUMMYFUNCTION("""COMPUTED_VALUE"""),"")</f>
        <v/>
      </c>
      <c r="C16" s="26" t="str">
        <f>IFERROR(__xludf.DUMMYFUNCTION("""COMPUTED_VALUE"""),"")</f>
        <v/>
      </c>
      <c r="D16" s="27" t="str">
        <f>IFERROR(__xludf.DUMMYFUNCTION("""COMPUTED_VALUE"""),"")</f>
        <v/>
      </c>
      <c r="E16" s="27" t="str">
        <f>IFERROR(__xludf.DUMMYFUNCTION("""COMPUTED_VALUE"""),"")</f>
        <v/>
      </c>
      <c r="F16" s="27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4" t="str">
        <f>IFERROR(__xludf.DUMMYFUNCTION("""COMPUTED_VALUE"""),"")</f>
        <v/>
      </c>
      <c r="B17" s="33" t="str">
        <f>IFERROR(__xludf.DUMMYFUNCTION("""COMPUTED_VALUE"""),"")</f>
        <v/>
      </c>
      <c r="C17" s="26" t="str">
        <f>IFERROR(__xludf.DUMMYFUNCTION("""COMPUTED_VALUE"""),"")</f>
        <v/>
      </c>
      <c r="D17" s="27" t="str">
        <f>IFERROR(__xludf.DUMMYFUNCTION("""COMPUTED_VALUE"""),"")</f>
        <v/>
      </c>
      <c r="E17" s="27" t="str">
        <f>IFERROR(__xludf.DUMMYFUNCTION("""COMPUTED_VALUE"""),"")</f>
        <v/>
      </c>
      <c r="F17" s="27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4" t="str">
        <f>IFERROR(__xludf.DUMMYFUNCTION("""COMPUTED_VALUE"""),"")</f>
        <v/>
      </c>
      <c r="B18" s="33" t="str">
        <f>IFERROR(__xludf.DUMMYFUNCTION("""COMPUTED_VALUE"""),"")</f>
        <v/>
      </c>
      <c r="C18" s="26" t="str">
        <f>IFERROR(__xludf.DUMMYFUNCTION("""COMPUTED_VALUE"""),"")</f>
        <v/>
      </c>
      <c r="D18" s="27" t="str">
        <f>IFERROR(__xludf.DUMMYFUNCTION("""COMPUTED_VALUE"""),"")</f>
        <v/>
      </c>
      <c r="E18" s="27" t="str">
        <f>IFERROR(__xludf.DUMMYFUNCTION("""COMPUTED_VALUE"""),"")</f>
        <v/>
      </c>
      <c r="F18" s="27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4" t="str">
        <f>IFERROR(__xludf.DUMMYFUNCTION("""COMPUTED_VALUE"""),"")</f>
        <v/>
      </c>
      <c r="B19" s="33" t="str">
        <f>IFERROR(__xludf.DUMMYFUNCTION("""COMPUTED_VALUE"""),"")</f>
        <v/>
      </c>
      <c r="C19" s="26" t="str">
        <f>IFERROR(__xludf.DUMMYFUNCTION("""COMPUTED_VALUE"""),"")</f>
        <v/>
      </c>
      <c r="D19" s="27" t="str">
        <f>IFERROR(__xludf.DUMMYFUNCTION("""COMPUTED_VALUE"""),"")</f>
        <v/>
      </c>
      <c r="E19" s="27" t="str">
        <f>IFERROR(__xludf.DUMMYFUNCTION("""COMPUTED_VALUE"""),"")</f>
        <v/>
      </c>
      <c r="F19" s="27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4" t="str">
        <f>IFERROR(__xludf.DUMMYFUNCTION("""COMPUTED_VALUE"""),"")</f>
        <v/>
      </c>
      <c r="B20" s="33" t="str">
        <f>IFERROR(__xludf.DUMMYFUNCTION("""COMPUTED_VALUE"""),"")</f>
        <v/>
      </c>
      <c r="C20" s="26" t="str">
        <f>IFERROR(__xludf.DUMMYFUNCTION("""COMPUTED_VALUE"""),"")</f>
        <v/>
      </c>
      <c r="D20" s="27" t="str">
        <f>IFERROR(__xludf.DUMMYFUNCTION("""COMPUTED_VALUE"""),"")</f>
        <v/>
      </c>
      <c r="E20" s="27" t="str">
        <f>IFERROR(__xludf.DUMMYFUNCTION("""COMPUTED_VALUE"""),"")</f>
        <v/>
      </c>
      <c r="F20" s="27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4" t="str">
        <f>IFERROR(__xludf.DUMMYFUNCTION("""COMPUTED_VALUE"""),"")</f>
        <v/>
      </c>
      <c r="B21" s="33" t="str">
        <f>IFERROR(__xludf.DUMMYFUNCTION("""COMPUTED_VALUE"""),"")</f>
        <v/>
      </c>
      <c r="C21" s="26" t="str">
        <f>IFERROR(__xludf.DUMMYFUNCTION("""COMPUTED_VALUE"""),"")</f>
        <v/>
      </c>
      <c r="D21" s="27" t="str">
        <f>IFERROR(__xludf.DUMMYFUNCTION("""COMPUTED_VALUE"""),"")</f>
        <v/>
      </c>
      <c r="E21" s="27" t="str">
        <f>IFERROR(__xludf.DUMMYFUNCTION("""COMPUTED_VALUE"""),"")</f>
        <v/>
      </c>
      <c r="F21" s="27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4" t="str">
        <f>IFERROR(__xludf.DUMMYFUNCTION("""COMPUTED_VALUE"""),"")</f>
        <v/>
      </c>
      <c r="B22" s="33" t="str">
        <f>IFERROR(__xludf.DUMMYFUNCTION("""COMPUTED_VALUE"""),"")</f>
        <v/>
      </c>
      <c r="C22" s="26" t="str">
        <f>IFERROR(__xludf.DUMMYFUNCTION("""COMPUTED_VALUE"""),"")</f>
        <v/>
      </c>
      <c r="D22" s="27" t="str">
        <f>IFERROR(__xludf.DUMMYFUNCTION("""COMPUTED_VALUE"""),"")</f>
        <v/>
      </c>
      <c r="E22" s="27" t="str">
        <f>IFERROR(__xludf.DUMMYFUNCTION("""COMPUTED_VALUE"""),"")</f>
        <v/>
      </c>
      <c r="F22" s="27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4" t="str">
        <f>IFERROR(__xludf.DUMMYFUNCTION("""COMPUTED_VALUE"""),"")</f>
        <v/>
      </c>
      <c r="B23" s="33" t="str">
        <f>IFERROR(__xludf.DUMMYFUNCTION("""COMPUTED_VALUE"""),"")</f>
        <v/>
      </c>
      <c r="C23" s="26" t="str">
        <f>IFERROR(__xludf.DUMMYFUNCTION("""COMPUTED_VALUE"""),"")</f>
        <v/>
      </c>
      <c r="D23" s="27" t="str">
        <f>IFERROR(__xludf.DUMMYFUNCTION("""COMPUTED_VALUE"""),"")</f>
        <v/>
      </c>
      <c r="E23" s="27" t="str">
        <f>IFERROR(__xludf.DUMMYFUNCTION("""COMPUTED_VALUE"""),"")</f>
        <v/>
      </c>
      <c r="F23" s="27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18.75" customHeight="1">
      <c r="A24" s="29" t="str">
        <f>IFERROR(__xludf.DUMMYFUNCTION("""COMPUTED_VALUE"""),"")</f>
        <v/>
      </c>
      <c r="B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4" t="str">
        <f>IFERROR(__xludf.DUMMYFUNCTION("""COMPUTED_VALUE"""),"")</f>
        <v/>
      </c>
      <c r="B25" s="33" t="str">
        <f>IFERROR(__xludf.DUMMYFUNCTION("""COMPUTED_VALUE"""),"")</f>
        <v/>
      </c>
      <c r="C25" s="26" t="str">
        <f>IFERROR(__xludf.DUMMYFUNCTION("""COMPUTED_VALUE"""),"")</f>
        <v/>
      </c>
      <c r="D25" s="27" t="str">
        <f>IFERROR(__xludf.DUMMYFUNCTION("""COMPUTED_VALUE"""),"")</f>
        <v/>
      </c>
      <c r="E25" s="27" t="str">
        <f>IFERROR(__xludf.DUMMYFUNCTION("""COMPUTED_VALUE"""),"")</f>
        <v/>
      </c>
      <c r="F25" s="27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4" t="str">
        <f>IFERROR(__xludf.DUMMYFUNCTION("""COMPUTED_VALUE"""),"")</f>
        <v/>
      </c>
      <c r="B26" s="33" t="str">
        <f>IFERROR(__xludf.DUMMYFUNCTION("""COMPUTED_VALUE"""),"")</f>
        <v/>
      </c>
      <c r="C26" s="26" t="str">
        <f>IFERROR(__xludf.DUMMYFUNCTION("""COMPUTED_VALUE"""),"")</f>
        <v/>
      </c>
      <c r="D26" s="27" t="str">
        <f>IFERROR(__xludf.DUMMYFUNCTION("""COMPUTED_VALUE"""),"")</f>
        <v/>
      </c>
      <c r="E26" s="27" t="str">
        <f>IFERROR(__xludf.DUMMYFUNCTION("""COMPUTED_VALUE"""),"")</f>
        <v/>
      </c>
      <c r="F26" s="27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4" t="str">
        <f>IFERROR(__xludf.DUMMYFUNCTION("""COMPUTED_VALUE"""),"")</f>
        <v/>
      </c>
      <c r="B27" s="33" t="str">
        <f>IFERROR(__xludf.DUMMYFUNCTION("""COMPUTED_VALUE"""),"")</f>
        <v/>
      </c>
      <c r="C27" s="26" t="str">
        <f>IFERROR(__xludf.DUMMYFUNCTION("""COMPUTED_VALUE"""),"")</f>
        <v/>
      </c>
      <c r="D27" s="27" t="str">
        <f>IFERROR(__xludf.DUMMYFUNCTION("""COMPUTED_VALUE"""),"")</f>
        <v/>
      </c>
      <c r="E27" s="27" t="str">
        <f>IFERROR(__xludf.DUMMYFUNCTION("""COMPUTED_VALUE"""),"")</f>
        <v/>
      </c>
      <c r="F27" s="27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4"/>
      <c r="B28" s="33"/>
      <c r="C28" s="26"/>
      <c r="D28" s="27"/>
      <c r="E28" s="27"/>
      <c r="F28" s="27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4"/>
      <c r="B29" s="33"/>
      <c r="C29" s="26"/>
      <c r="D29" s="27"/>
      <c r="E29" s="27"/>
      <c r="F29" s="27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4"/>
      <c r="B30" s="33"/>
      <c r="C30" s="26"/>
      <c r="D30" s="27"/>
      <c r="E30" s="27"/>
      <c r="F30" s="27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4"/>
      <c r="B31" s="33"/>
      <c r="C31" s="26"/>
      <c r="D31" s="27"/>
      <c r="E31" s="27"/>
      <c r="F31" s="27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7">
    <mergeCell ref="A1:F1"/>
    <mergeCell ref="A3:P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