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<sst xmlns="http://schemas.openxmlformats.org/spreadsheetml/2006/main" count="1" uniqueCount="1">
  <si>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 xml:space="preserve">Massimo Marzari - Tru by Hilton Orlando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</si>
</sst>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10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7" fillId="0" fontId="7" numFmtId="165" xfId="0" applyAlignment="1" applyBorder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7" fillId="0" fontId="7" numFmtId="0" xfId="0" applyAlignment="1" applyBorder="1" applyFont="1">
      <alignment horizontal="center" vertical="center"/>
    </xf>
    <xf borderId="7" fillId="0" fontId="7" numFmtId="0" xfId="0" applyBorder="1" applyFont="1"/>
    <xf borderId="0" fillId="0" fontId="8" numFmtId="164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7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0" fillId="0" fontId="8" numFmtId="0" xfId="0" applyFont="1"/>
    <xf borderId="0" fillId="0" fontId="9" numFmtId="0" xfId="0" applyFont="1"/>
    <xf borderId="0" fillId="0" fontId="6" numFmtId="0" xfId="0" applyFont="1"/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27.0" hidden="1" customHeight="1">
      <c r="A2" s="2" t="str">
        <f>IFERROR(__xludf.DUMMYFUNCTION("IMPORTRANGE(""https://docs.google.com/spreadsheets/d/1phpCZhqzeVD2PCq5ZWQYejQx8VyWSj8Q89mVM1BQ2Ac/edit#gid=1155052575"","" 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4.5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IFERROR(__xludf.DUMMYFUNCTION("""COMPUTED_VALUE"""),"COMMENTS")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IFERROR(__xludf.DUMMYFUNCTION("""COMPUTED_VALUE"""),42831.0)</f>
        <v>42831</v>
      </c>
      <c r="B6" s="17" t="str">
        <f>IFERROR(__xludf.DUMMYFUNCTION("""COMPUTED_VALUE"""),"Capital contribution payment")</f>
        <v>Capital contribution payment</v>
      </c>
      <c r="C6" s="18" t="str">
        <f>IFERROR(__xludf.DUMMYFUNCTION("""COMPUTED_VALUE"""),"")</f>
        <v/>
      </c>
      <c r="D6" s="19" t="str">
        <f>IFERROR(__xludf.DUMMYFUNCTION("""COMPUTED_VALUE"""),"")</f>
        <v/>
      </c>
      <c r="E6" s="20">
        <f>IFERROR(__xludf.DUMMYFUNCTION("""COMPUTED_VALUE"""),42240.0)</f>
        <v>42240</v>
      </c>
      <c r="F6" s="20">
        <f>IFERROR(__xludf.DUMMYFUNCTION("""COMPUTED_VALUE"""),42240.0)</f>
        <v>42240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21">
        <f>IFERROR(__xludf.DUMMYFUNCTION("""COMPUTED_VALUE"""),43018.0)</f>
        <v>43018</v>
      </c>
      <c r="B7" s="17" t="str">
        <f>IFERROR(__xludf.DUMMYFUNCTION("""COMPUTED_VALUE"""),"Capital contribution payment")</f>
        <v>Capital contribution payment</v>
      </c>
      <c r="C7" s="18" t="str">
        <f>IFERROR(__xludf.DUMMYFUNCTION("""COMPUTED_VALUE"""),"")</f>
        <v/>
      </c>
      <c r="D7" s="19" t="str">
        <f>IFERROR(__xludf.DUMMYFUNCTION("""COMPUTED_VALUE"""),"")</f>
        <v/>
      </c>
      <c r="E7" s="20">
        <f>IFERROR(__xludf.DUMMYFUNCTION("""COMPUTED_VALUE"""),1013760.0)</f>
        <v>1013760</v>
      </c>
      <c r="F7" s="20">
        <f>IFERROR(__xludf.DUMMYFUNCTION("""COMPUTED_VALUE"""),1056000.0)</f>
        <v>1056000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21">
        <f>IFERROR(__xludf.DUMMYFUNCTION("""COMPUTED_VALUE"""),43830.0)</f>
        <v>43830</v>
      </c>
      <c r="B8" s="22" t="str">
        <f>IFERROR(__xludf.DUMMYFUNCTION("""COMPUTED_VALUE"""),"Preferred return charge")</f>
        <v>Preferred return charge</v>
      </c>
      <c r="C8" s="18" t="str">
        <f>IFERROR(__xludf.DUMMYFUNCTION("""COMPUTED_VALUE"""),"As of 12.31.19")</f>
        <v>As of 12.31.19</v>
      </c>
      <c r="D8" s="23" t="str">
        <f>IFERROR(__xludf.DUMMYFUNCTION("""COMPUTED_VALUE"""),"")</f>
        <v/>
      </c>
      <c r="E8" s="23">
        <f>IFERROR(__xludf.DUMMYFUNCTION("""COMPUTED_VALUE"""),165962.0)</f>
        <v>165962</v>
      </c>
      <c r="F8" s="23">
        <f>IFERROR(__xludf.DUMMYFUNCTION("""COMPUTED_VALUE"""),1221962.0)</f>
        <v>1221962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25"/>
      <c r="B9" s="22"/>
      <c r="C9" s="18"/>
      <c r="D9" s="23"/>
      <c r="E9" s="23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idden="1">
      <c r="A10" s="26"/>
      <c r="B10" s="27"/>
      <c r="C10" s="2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hidden="1">
      <c r="A11" s="26"/>
      <c r="B11" s="27"/>
      <c r="C11" s="2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hidden="1">
      <c r="A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idden="1">
      <c r="A13" s="26"/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hidden="1">
      <c r="A14" s="26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hidden="1">
      <c r="A15" s="26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idden="1">
      <c r="A16" s="26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hidden="1">
      <c r="A17" s="26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hidden="1">
      <c r="A18" s="26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hidden="1">
      <c r="A19" s="26"/>
      <c r="B19" s="32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hidden="1">
      <c r="A20" s="26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hidden="1">
      <c r="A21" s="26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hidden="1">
      <c r="A22" s="26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idden="1">
      <c r="A23" s="26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hidden="1" customHeight="1">
      <c r="A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hidden="1">
      <c r="A25" s="26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hidden="1">
      <c r="A26" s="26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hidden="1">
      <c r="A27" s="26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hidden="1">
      <c r="A28" s="26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hidden="1">
      <c r="A29" s="26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hidden="1">
      <c r="A30" s="26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hidden="1">
      <c r="A31" s="35"/>
      <c r="B31" s="36"/>
      <c r="C31" s="37"/>
      <c r="D31" s="38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